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5" i="1" l="1"/>
  <c r="C123" i="1"/>
  <c r="C118" i="1"/>
  <c r="C111" i="1"/>
  <c r="H30" i="1"/>
  <c r="H25" i="1"/>
  <c r="H23" i="1"/>
  <c r="H48" i="1"/>
  <c r="H50" i="1"/>
  <c r="H51" i="1"/>
  <c r="H34" i="1" l="1"/>
  <c r="H26" i="1"/>
  <c r="H62" i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<sst xmlns="http://schemas.openxmlformats.org/spreadsheetml/2006/main" count="172" uniqueCount="113">
  <si>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</si>
  <si>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</si>
  <si>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</si>
  <si>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</si>
  <si>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</si>
  <si>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</si>
  <si>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</si>
  <si>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</si>
  <si>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</si>
  <si>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</si>
  <si>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</si>
  <si>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</si>
  <si>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</si>
  <si>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</si>
  <si>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</si>
  <si>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</si>
  <si>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</si>
  <si>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</si>
  <si>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</si>
  <si>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</si>
  <si>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</si>
  <si>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</si>
  <si>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</si>
  <si>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</si>
  <si>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</si>
  <si>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</si>
  <si>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</si>
  <si>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</si>
  <si>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</si>
  <si>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</si>
  <si>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</si>
  <si>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</si>
  <si>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 xml:space="preserve">Dana: 27.01.2026 </t>
  </si>
  <si>
    <t>Primljena i neutrošena participacija od 27.01.2026</t>
  </si>
  <si>
    <t xml:space="preserve">Dana 27.01.2026. godine Dom zdravlja Požarevac je izvršio plaćanje prema dobavljačima: </t>
  </si>
  <si>
    <t>Auto servis Dule</t>
  </si>
  <si>
    <t>Lavija</t>
  </si>
  <si>
    <t>Sektor</t>
  </si>
  <si>
    <t>Elping s.a. Ivan Rakić pr.</t>
  </si>
  <si>
    <t>Vin-auto</t>
  </si>
  <si>
    <t>JKP Vodovod i kanalizacija</t>
  </si>
  <si>
    <t>JKP Komunalne službe</t>
  </si>
  <si>
    <t>SBB Solutions</t>
  </si>
  <si>
    <t>Vujić STR, Darinka Vujić</t>
  </si>
  <si>
    <t>Autocentar Toplica</t>
  </si>
  <si>
    <t>FAMILY KALCIC</t>
  </si>
  <si>
    <t>AC TEHNIK BB DOO-OGRANAK AMD POBEDA</t>
  </si>
  <si>
    <t>DVD</t>
  </si>
  <si>
    <t>TNT TEAM Knjigovodstvena agencija</t>
  </si>
  <si>
    <t>Razvigor</t>
  </si>
  <si>
    <t>Adoc doo</t>
  </si>
  <si>
    <t>Inst.za med.rada Dr.Dragomir Karajović</t>
  </si>
  <si>
    <t>WELD PIPE DOO SMEDEREVO</t>
  </si>
  <si>
    <t>Infolab doo</t>
  </si>
  <si>
    <t>NIS a.d. Novi Sad</t>
  </si>
  <si>
    <t>Eter &amp; Medical 11</t>
  </si>
  <si>
    <t>Vega</t>
  </si>
  <si>
    <t>Phoenix Pharma</t>
  </si>
  <si>
    <t>Teamedical</t>
  </si>
  <si>
    <t>Labteh</t>
  </si>
  <si>
    <t>Euromedicina</t>
  </si>
  <si>
    <t>AD Elektriprivreda</t>
  </si>
  <si>
    <t>163/2025</t>
  </si>
  <si>
    <t>165/2025</t>
  </si>
  <si>
    <t>1082/2025</t>
  </si>
  <si>
    <t>25-RN001002236</t>
  </si>
  <si>
    <t>283/25</t>
  </si>
  <si>
    <t>IF25-0047</t>
  </si>
  <si>
    <t>IF25-0046</t>
  </si>
  <si>
    <t>IF25-0049</t>
  </si>
  <si>
    <t>IF25-0048</t>
  </si>
  <si>
    <t>IF25-0045</t>
  </si>
  <si>
    <t>25-3023-024077</t>
  </si>
  <si>
    <t>25-3023-023784</t>
  </si>
  <si>
    <t>25-3023-023783</t>
  </si>
  <si>
    <t>25-3023-023753</t>
  </si>
  <si>
    <t>25-3023-024320</t>
  </si>
  <si>
    <t>25-3023-023785</t>
  </si>
  <si>
    <t>25-3023-024081</t>
  </si>
  <si>
    <t>2145425</t>
  </si>
  <si>
    <t>2145525</t>
  </si>
  <si>
    <t>2073125</t>
  </si>
  <si>
    <t>2145325</t>
  </si>
  <si>
    <t>2073425</t>
  </si>
  <si>
    <t>2073225</t>
  </si>
  <si>
    <t>2073325</t>
  </si>
  <si>
    <t>9093999737</t>
  </si>
  <si>
    <t>9094328131</t>
  </si>
  <si>
    <t>1041/2025</t>
  </si>
  <si>
    <t>1042/2025</t>
  </si>
  <si>
    <t>25-F01-00269</t>
  </si>
  <si>
    <t>1273/2025</t>
  </si>
  <si>
    <t>25-RN011000163</t>
  </si>
  <si>
    <t>099-P/2025</t>
  </si>
  <si>
    <t>R-769/2025</t>
  </si>
  <si>
    <t>1211/2025</t>
  </si>
  <si>
    <t>IF25-0273</t>
  </si>
  <si>
    <t>99-25</t>
  </si>
  <si>
    <t>178/2025</t>
  </si>
  <si>
    <t>177/2025</t>
  </si>
  <si>
    <t>25184536</t>
  </si>
  <si>
    <t>25-3114-12</t>
  </si>
  <si>
    <t>919/2025</t>
  </si>
  <si>
    <t>208/25</t>
  </si>
  <si>
    <t>5213-2025-TU-2635</t>
  </si>
  <si>
    <t>064</t>
  </si>
  <si>
    <t>065</t>
  </si>
  <si>
    <t>06C</t>
  </si>
  <si>
    <t>UKUPNO MATERIJALNI TROŠKOVI- PO TREBOVANJU</t>
  </si>
  <si>
    <t>UKUPNO ENERGENTI- PO TREBOVANJU</t>
  </si>
  <si>
    <t>SANITETSKI- DIREKTNA PLAĆANJA</t>
  </si>
  <si>
    <t>REAGENSI- DIREKTNA PLAĆANJA</t>
  </si>
  <si>
    <t>ENERGENTI- DIREKTNA PLAĆANJA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</si>
</sst>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241A]General"/>
    <numFmt numFmtId="165" formatCode="dd/mm/yyyy;@"/>
    <numFmt numFmtId="166" formatCode="#,##0.00;[Red]#,##0.0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8" fillId="0" borderId="0"/>
  </cellStyleXfs>
  <cellXfs count="68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7" fillId="0" borderId="1" xfId="0" applyFont="1" applyFill="1" applyBorder="1" applyAlignment="1">
      <alignment horizontal="left"/>
    </xf>
    <xf numFmtId="0" fontId="9" fillId="0" borderId="1" xfId="2" applyFont="1" applyBorder="1"/>
    <xf numFmtId="0" fontId="7" fillId="0" borderId="1" xfId="0" applyFont="1" applyBorder="1"/>
    <xf numFmtId="4" fontId="7" fillId="0" borderId="1" xfId="0" applyNumberFormat="1" applyFont="1" applyFill="1" applyBorder="1" applyAlignment="1">
      <alignment horizontal="right"/>
    </xf>
    <xf numFmtId="166" fontId="10" fillId="0" borderId="1" xfId="2" applyNumberFormat="1" applyFont="1" applyBorder="1" applyAlignment="1">
      <alignment horizontal="right"/>
    </xf>
    <xf numFmtId="49" fontId="9" fillId="0" borderId="1" xfId="2" applyNumberFormat="1" applyFont="1" applyBorder="1"/>
    <xf numFmtId="4" fontId="7" fillId="0" borderId="1" xfId="0" applyNumberFormat="1" applyFont="1" applyBorder="1"/>
    <xf numFmtId="0" fontId="7" fillId="0" borderId="1" xfId="0" applyFont="1" applyBorder="1" applyAlignment="1">
      <alignment horizontal="left"/>
    </xf>
    <xf numFmtId="4" fontId="11" fillId="0" borderId="1" xfId="0" applyNumberFormat="1" applyFont="1" applyBorder="1"/>
    <xf numFmtId="4" fontId="11" fillId="0" borderId="1" xfId="0" applyNumberFormat="1" applyFont="1" applyFill="1" applyBorder="1" applyAlignment="1">
      <alignment horizontal="right"/>
    </xf>
    <xf numFmtId="4" fontId="10" fillId="0" borderId="1" xfId="2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</cellXfs>
  <cellStyles count="3">
    <cellStyle name="Excel Built-in Normal" xfId="1"/>
    <cellStyle name="Normal" xfId="0" builtinId="0"/>
    <cellStyle name="Normal_Sheet1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25"/>
  <sheetViews>
    <sheetView tabSelected="1" topLeftCell="B46" zoomScaleNormal="100" workbookViewId="0">
      <selection activeCell="B56" sqref="B56:F56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66" t="s">
        <v>29</v>
      </c>
      <c r="C2" s="66"/>
      <c r="D2" s="66"/>
      <c r="E2" s="66"/>
      <c r="F2" s="66"/>
      <c r="G2" s="66"/>
      <c r="H2" s="66"/>
    </row>
    <row r="4" spans="2:15" x14ac:dyDescent="0.25">
      <c r="B4" s="45" t="s">
        <v>0</v>
      </c>
      <c r="C4" s="45"/>
      <c r="D4" s="45"/>
    </row>
    <row r="5" spans="2:15" x14ac:dyDescent="0.25">
      <c r="B5" s="45" t="s">
        <v>1</v>
      </c>
      <c r="C5" s="45"/>
      <c r="D5" s="45"/>
    </row>
    <row r="6" spans="2:15" x14ac:dyDescent="0.25">
      <c r="B6" s="45" t="s">
        <v>2</v>
      </c>
      <c r="C6" s="45"/>
      <c r="D6" s="45"/>
    </row>
    <row r="7" spans="2:15" x14ac:dyDescent="0.25">
      <c r="I7" s="5"/>
      <c r="J7" s="5"/>
    </row>
    <row r="8" spans="2:15" x14ac:dyDescent="0.25">
      <c r="B8" s="46" t="s">
        <v>32</v>
      </c>
      <c r="C8" s="46"/>
      <c r="D8" s="46"/>
      <c r="E8" s="46"/>
      <c r="F8" s="46"/>
      <c r="G8" s="46"/>
      <c r="H8" s="46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51" t="s">
        <v>3</v>
      </c>
      <c r="C11" s="52"/>
      <c r="D11" s="52"/>
      <c r="E11" s="52"/>
      <c r="F11" s="53"/>
      <c r="G11" s="27" t="s">
        <v>4</v>
      </c>
      <c r="H11" s="27" t="s">
        <v>5</v>
      </c>
      <c r="I11" s="5"/>
      <c r="J11" s="5"/>
      <c r="K11" s="47"/>
      <c r="L11" s="47"/>
      <c r="M11" s="47"/>
      <c r="N11" s="47"/>
      <c r="O11" s="47"/>
    </row>
    <row r="12" spans="2:15" x14ac:dyDescent="0.25">
      <c r="B12" s="49" t="s">
        <v>6</v>
      </c>
      <c r="C12" s="49"/>
      <c r="D12" s="49"/>
      <c r="E12" s="49"/>
      <c r="F12" s="49"/>
      <c r="G12" s="28">
        <v>46049</v>
      </c>
      <c r="H12" s="20">
        <v>6592847.3499999996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48" t="s">
        <v>7</v>
      </c>
      <c r="C13" s="48"/>
      <c r="D13" s="48"/>
      <c r="E13" s="48"/>
      <c r="F13" s="48"/>
      <c r="G13" s="29">
        <v>46049</v>
      </c>
      <c r="H13" s="1">
        <f>H14+H31-H39-H55</f>
        <v>518068.76999999862</v>
      </c>
      <c r="I13" s="5"/>
      <c r="J13" s="5"/>
      <c r="K13" s="3"/>
      <c r="L13" s="3"/>
      <c r="M13" s="12"/>
      <c r="N13" s="3"/>
      <c r="O13" s="3"/>
    </row>
    <row r="14" spans="2:15" x14ac:dyDescent="0.25">
      <c r="B14" s="50" t="s">
        <v>30</v>
      </c>
      <c r="C14" s="50"/>
      <c r="D14" s="50"/>
      <c r="E14" s="50"/>
      <c r="F14" s="50"/>
      <c r="G14" s="21">
        <v>46049</v>
      </c>
      <c r="H14" s="22">
        <f>SUM(H15:H30)</f>
        <v>6019082.7999999989</v>
      </c>
      <c r="I14" s="13"/>
      <c r="J14" s="5"/>
      <c r="K14" s="12"/>
      <c r="L14" s="3"/>
      <c r="M14" s="12"/>
      <c r="N14" s="3"/>
      <c r="O14" s="3"/>
    </row>
    <row r="15" spans="2:15" x14ac:dyDescent="0.25">
      <c r="B15" s="42" t="s">
        <v>8</v>
      </c>
      <c r="C15" s="43"/>
      <c r="D15" s="43"/>
      <c r="E15" s="43"/>
      <c r="F15" s="44"/>
      <c r="G15" s="10"/>
      <c r="H15" s="6">
        <v>0</v>
      </c>
      <c r="I15" s="14"/>
      <c r="J15" s="5"/>
      <c r="K15" s="2"/>
    </row>
    <row r="16" spans="2:15" x14ac:dyDescent="0.25">
      <c r="B16" s="42" t="s">
        <v>9</v>
      </c>
      <c r="C16" s="43"/>
      <c r="D16" s="43"/>
      <c r="E16" s="43"/>
      <c r="F16" s="44"/>
      <c r="G16" s="10"/>
      <c r="H16" s="6">
        <v>0</v>
      </c>
      <c r="I16" s="14"/>
      <c r="J16" s="5"/>
      <c r="K16" s="2"/>
    </row>
    <row r="17" spans="2:13" x14ac:dyDescent="0.25">
      <c r="B17" s="42" t="s">
        <v>10</v>
      </c>
      <c r="C17" s="43"/>
      <c r="D17" s="43"/>
      <c r="E17" s="43"/>
      <c r="F17" s="44"/>
      <c r="G17" s="10"/>
      <c r="H17" s="6">
        <v>0</v>
      </c>
      <c r="I17" s="14"/>
      <c r="J17" s="5"/>
      <c r="K17" s="2"/>
    </row>
    <row r="18" spans="2:13" x14ac:dyDescent="0.25">
      <c r="B18" s="42" t="s">
        <v>11</v>
      </c>
      <c r="C18" s="43"/>
      <c r="D18" s="43"/>
      <c r="E18" s="43"/>
      <c r="F18" s="44"/>
      <c r="G18" s="10"/>
      <c r="H18" s="4">
        <v>0</v>
      </c>
      <c r="I18" s="14"/>
      <c r="J18" s="5"/>
      <c r="K18" s="2"/>
      <c r="L18" s="2"/>
    </row>
    <row r="19" spans="2:13" x14ac:dyDescent="0.25">
      <c r="B19" s="42" t="s">
        <v>24</v>
      </c>
      <c r="C19" s="43"/>
      <c r="D19" s="43"/>
      <c r="E19" s="43"/>
      <c r="F19" s="44"/>
      <c r="G19" s="10"/>
      <c r="H19" s="15">
        <v>0</v>
      </c>
      <c r="I19" s="14"/>
      <c r="J19" s="5"/>
      <c r="K19" s="2"/>
      <c r="L19" s="2"/>
    </row>
    <row r="20" spans="2:13" x14ac:dyDescent="0.25">
      <c r="B20" s="42" t="s">
        <v>12</v>
      </c>
      <c r="C20" s="43"/>
      <c r="D20" s="43"/>
      <c r="E20" s="43"/>
      <c r="F20" s="44"/>
      <c r="G20" s="10"/>
      <c r="H20" s="4">
        <v>0</v>
      </c>
      <c r="I20" s="14"/>
      <c r="J20" s="5"/>
    </row>
    <row r="21" spans="2:13" x14ac:dyDescent="0.25">
      <c r="B21" s="42" t="s">
        <v>13</v>
      </c>
      <c r="C21" s="43"/>
      <c r="D21" s="43"/>
      <c r="E21" s="43"/>
      <c r="F21" s="44"/>
      <c r="G21" s="10"/>
      <c r="H21" s="4">
        <v>0</v>
      </c>
      <c r="I21" s="14"/>
      <c r="J21" s="5"/>
    </row>
    <row r="22" spans="2:13" x14ac:dyDescent="0.25">
      <c r="B22" s="42" t="s">
        <v>26</v>
      </c>
      <c r="C22" s="43"/>
      <c r="D22" s="43"/>
      <c r="E22" s="43"/>
      <c r="F22" s="44"/>
      <c r="G22" s="10"/>
      <c r="H22" s="4">
        <v>0</v>
      </c>
      <c r="I22" s="14"/>
      <c r="J22" s="5"/>
    </row>
    <row r="23" spans="2:13" x14ac:dyDescent="0.25">
      <c r="B23" s="42" t="s">
        <v>14</v>
      </c>
      <c r="C23" s="43"/>
      <c r="D23" s="43"/>
      <c r="E23" s="43"/>
      <c r="F23" s="44"/>
      <c r="G23" s="10"/>
      <c r="H23" s="4">
        <f>356188.8</f>
        <v>356188.8</v>
      </c>
      <c r="I23" s="14"/>
      <c r="J23" s="5"/>
      <c r="K23" s="2"/>
    </row>
    <row r="24" spans="2:13" x14ac:dyDescent="0.25">
      <c r="B24" s="42" t="s">
        <v>28</v>
      </c>
      <c r="C24" s="43"/>
      <c r="D24" s="43"/>
      <c r="E24" s="43"/>
      <c r="F24" s="44"/>
      <c r="G24" s="10"/>
      <c r="H24" s="4">
        <v>2491208.4</v>
      </c>
      <c r="I24" s="14"/>
      <c r="J24" s="5"/>
      <c r="K24" s="2"/>
    </row>
    <row r="25" spans="2:13" x14ac:dyDescent="0.25">
      <c r="B25" s="42" t="s">
        <v>15</v>
      </c>
      <c r="C25" s="43"/>
      <c r="D25" s="43"/>
      <c r="E25" s="43"/>
      <c r="F25" s="44"/>
      <c r="G25" s="10"/>
      <c r="H25" s="4">
        <f>595260.92+972286.23</f>
        <v>1567547.15</v>
      </c>
      <c r="I25" s="14"/>
      <c r="J25" s="5"/>
      <c r="K25" s="2"/>
      <c r="L25" s="16"/>
      <c r="M25" s="14"/>
    </row>
    <row r="26" spans="2:13" x14ac:dyDescent="0.25">
      <c r="B26" s="42" t="s">
        <v>16</v>
      </c>
      <c r="C26" s="43"/>
      <c r="D26" s="43"/>
      <c r="E26" s="43"/>
      <c r="F26" s="44"/>
      <c r="G26" s="10"/>
      <c r="H26" s="4">
        <f>1414432.96-1368170.76-41613.05+625.55+1518380.15</f>
        <v>1523654.8499999999</v>
      </c>
      <c r="J26" s="14"/>
      <c r="K26" s="2"/>
      <c r="L26" s="2"/>
    </row>
    <row r="27" spans="2:13" x14ac:dyDescent="0.25">
      <c r="B27" s="42" t="s">
        <v>27</v>
      </c>
      <c r="C27" s="43"/>
      <c r="D27" s="43"/>
      <c r="E27" s="43"/>
      <c r="F27" s="44"/>
      <c r="G27" s="10"/>
      <c r="H27" s="4">
        <v>0</v>
      </c>
      <c r="I27" s="14"/>
      <c r="J27" s="5"/>
      <c r="K27" s="5"/>
      <c r="L27" s="2"/>
    </row>
    <row r="28" spans="2:13" x14ac:dyDescent="0.25">
      <c r="B28" s="42" t="s">
        <v>17</v>
      </c>
      <c r="C28" s="43"/>
      <c r="D28" s="43"/>
      <c r="E28" s="43"/>
      <c r="F28" s="44"/>
      <c r="G28" s="10"/>
      <c r="H28" s="4">
        <v>0</v>
      </c>
      <c r="I28" s="14"/>
      <c r="J28" s="5"/>
      <c r="K28" s="2"/>
    </row>
    <row r="29" spans="2:13" x14ac:dyDescent="0.25">
      <c r="B29" s="42" t="s">
        <v>18</v>
      </c>
      <c r="C29" s="43"/>
      <c r="D29" s="43"/>
      <c r="E29" s="43"/>
      <c r="F29" s="44"/>
      <c r="G29" s="10"/>
      <c r="H29" s="4">
        <v>0</v>
      </c>
      <c r="I29" s="14"/>
      <c r="J29" s="5"/>
      <c r="K29" s="2"/>
      <c r="L29" s="2"/>
    </row>
    <row r="30" spans="2:13" x14ac:dyDescent="0.25">
      <c r="B30" s="42" t="s">
        <v>33</v>
      </c>
      <c r="C30" s="43"/>
      <c r="D30" s="43"/>
      <c r="E30" s="43"/>
      <c r="F30" s="44"/>
      <c r="G30" s="10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-5076-51.63+5000+11150+4850+1350+7750+3550</f>
        <v>80483.599999999977</v>
      </c>
      <c r="I30" s="14"/>
      <c r="J30" s="5"/>
      <c r="K30" s="2"/>
      <c r="L30" s="2"/>
    </row>
    <row r="31" spans="2:13" x14ac:dyDescent="0.25">
      <c r="B31" s="54" t="s">
        <v>31</v>
      </c>
      <c r="C31" s="55"/>
      <c r="D31" s="55"/>
      <c r="E31" s="55"/>
      <c r="F31" s="56"/>
      <c r="G31" s="21">
        <v>46049</v>
      </c>
      <c r="H31" s="22">
        <f>H32+H33+H34+H35+H37+H38+H36</f>
        <v>263597.02</v>
      </c>
      <c r="I31" s="5"/>
      <c r="K31" s="2"/>
      <c r="L31" s="2"/>
    </row>
    <row r="32" spans="2:13" x14ac:dyDescent="0.25">
      <c r="B32" s="42" t="s">
        <v>8</v>
      </c>
      <c r="C32" s="43"/>
      <c r="D32" s="43"/>
      <c r="E32" s="43"/>
      <c r="F32" s="44"/>
      <c r="G32" s="11"/>
      <c r="H32" s="6">
        <v>0</v>
      </c>
      <c r="I32" s="5"/>
      <c r="J32" s="5"/>
      <c r="K32" s="2"/>
      <c r="L32" s="2"/>
    </row>
    <row r="33" spans="2:12" x14ac:dyDescent="0.25">
      <c r="B33" s="42" t="s">
        <v>11</v>
      </c>
      <c r="C33" s="43"/>
      <c r="D33" s="43"/>
      <c r="E33" s="43"/>
      <c r="F33" s="44"/>
      <c r="G33" s="11"/>
      <c r="H33" s="4">
        <v>0</v>
      </c>
      <c r="I33" s="5"/>
      <c r="J33" s="5"/>
      <c r="K33" s="2"/>
      <c r="L33" s="2"/>
    </row>
    <row r="34" spans="2:12" x14ac:dyDescent="0.25">
      <c r="B34" s="42" t="s">
        <v>16</v>
      </c>
      <c r="C34" s="43"/>
      <c r="D34" s="43"/>
      <c r="E34" s="43"/>
      <c r="F34" s="44"/>
      <c r="G34" s="11"/>
      <c r="H34" s="4">
        <f>98390.21-69793.19+235000</f>
        <v>263597.02</v>
      </c>
      <c r="I34" s="5"/>
      <c r="J34" s="5"/>
      <c r="K34" s="2"/>
      <c r="L34" s="2"/>
    </row>
    <row r="35" spans="2:12" x14ac:dyDescent="0.25">
      <c r="B35" s="42" t="s">
        <v>17</v>
      </c>
      <c r="C35" s="43"/>
      <c r="D35" s="43"/>
      <c r="E35" s="43"/>
      <c r="F35" s="44"/>
      <c r="G35" s="11"/>
      <c r="H35" s="4">
        <v>0</v>
      </c>
      <c r="I35" s="5"/>
      <c r="J35" s="5"/>
      <c r="K35" s="2"/>
      <c r="L35" s="2"/>
    </row>
    <row r="36" spans="2:12" x14ac:dyDescent="0.25">
      <c r="B36" s="42" t="s">
        <v>9</v>
      </c>
      <c r="C36" s="43"/>
      <c r="D36" s="43"/>
      <c r="E36" s="43"/>
      <c r="F36" s="44"/>
      <c r="G36" s="11"/>
      <c r="H36" s="4">
        <v>0</v>
      </c>
      <c r="I36" s="5"/>
      <c r="J36" s="5"/>
      <c r="K36" s="2"/>
    </row>
    <row r="37" spans="2:12" x14ac:dyDescent="0.25">
      <c r="B37" s="42" t="s">
        <v>18</v>
      </c>
      <c r="C37" s="43"/>
      <c r="D37" s="43"/>
      <c r="E37" s="43"/>
      <c r="F37" s="44"/>
      <c r="G37" s="11"/>
      <c r="H37" s="4">
        <v>0</v>
      </c>
      <c r="I37" s="5"/>
      <c r="J37" s="5"/>
    </row>
    <row r="38" spans="2:12" x14ac:dyDescent="0.25">
      <c r="B38" s="42" t="s">
        <v>33</v>
      </c>
      <c r="C38" s="43"/>
      <c r="D38" s="43"/>
      <c r="E38" s="43"/>
      <c r="F38" s="44"/>
      <c r="G38" s="11"/>
      <c r="H38" s="4">
        <v>0</v>
      </c>
      <c r="I38" s="5"/>
      <c r="J38" s="5"/>
      <c r="K38" s="2"/>
    </row>
    <row r="39" spans="2:12" x14ac:dyDescent="0.25">
      <c r="B39" s="60" t="s">
        <v>19</v>
      </c>
      <c r="C39" s="61"/>
      <c r="D39" s="61"/>
      <c r="E39" s="61"/>
      <c r="F39" s="62"/>
      <c r="G39" s="18">
        <v>46049</v>
      </c>
      <c r="H39" s="19">
        <f>SUM(H40:H54)</f>
        <v>5764611.0499999998</v>
      </c>
      <c r="I39" s="5"/>
      <c r="J39" s="5"/>
    </row>
    <row r="40" spans="2:12" x14ac:dyDescent="0.25">
      <c r="B40" s="42" t="s">
        <v>8</v>
      </c>
      <c r="C40" s="43"/>
      <c r="D40" s="43"/>
      <c r="E40" s="43"/>
      <c r="F40" s="44"/>
      <c r="G40" s="10"/>
      <c r="H40" s="6">
        <v>0</v>
      </c>
      <c r="I40" s="5"/>
      <c r="J40" s="5"/>
    </row>
    <row r="41" spans="2:12" x14ac:dyDescent="0.25">
      <c r="B41" s="42" t="s">
        <v>9</v>
      </c>
      <c r="C41" s="43"/>
      <c r="D41" s="43"/>
      <c r="E41" s="43"/>
      <c r="F41" s="44"/>
      <c r="G41" s="10"/>
      <c r="H41" s="6">
        <v>0</v>
      </c>
      <c r="I41" s="5"/>
      <c r="J41" s="5"/>
    </row>
    <row r="42" spans="2:12" x14ac:dyDescent="0.25">
      <c r="B42" s="42" t="s">
        <v>10</v>
      </c>
      <c r="C42" s="43"/>
      <c r="D42" s="43"/>
      <c r="E42" s="43"/>
      <c r="F42" s="44"/>
      <c r="G42" s="10"/>
      <c r="H42" s="6">
        <v>0</v>
      </c>
      <c r="I42" s="5"/>
      <c r="J42" s="5"/>
    </row>
    <row r="43" spans="2:12" x14ac:dyDescent="0.25">
      <c r="B43" s="42" t="s">
        <v>11</v>
      </c>
      <c r="C43" s="43"/>
      <c r="D43" s="43"/>
      <c r="E43" s="43"/>
      <c r="F43" s="44"/>
      <c r="G43" s="10"/>
      <c r="H43" s="4">
        <v>0</v>
      </c>
      <c r="I43" s="5"/>
      <c r="J43" s="13"/>
      <c r="K43" s="2"/>
      <c r="L43" s="2"/>
    </row>
    <row r="44" spans="2:12" x14ac:dyDescent="0.25">
      <c r="B44" s="42" t="s">
        <v>24</v>
      </c>
      <c r="C44" s="43"/>
      <c r="D44" s="43"/>
      <c r="E44" s="43"/>
      <c r="F44" s="44"/>
      <c r="G44" s="10" t="s">
        <v>25</v>
      </c>
      <c r="H44" s="6">
        <v>0</v>
      </c>
      <c r="I44" s="5"/>
      <c r="J44" s="5"/>
      <c r="L44" s="2"/>
    </row>
    <row r="45" spans="2:12" x14ac:dyDescent="0.25">
      <c r="B45" s="42" t="s">
        <v>12</v>
      </c>
      <c r="C45" s="43"/>
      <c r="D45" s="43"/>
      <c r="E45" s="43"/>
      <c r="F45" s="44"/>
      <c r="G45" s="10"/>
      <c r="H45" s="4">
        <v>0</v>
      </c>
      <c r="I45" s="5"/>
      <c r="J45" s="5"/>
    </row>
    <row r="46" spans="2:12" x14ac:dyDescent="0.25">
      <c r="B46" s="42" t="s">
        <v>13</v>
      </c>
      <c r="C46" s="43"/>
      <c r="D46" s="43"/>
      <c r="E46" s="43"/>
      <c r="F46" s="44"/>
      <c r="G46" s="10"/>
      <c r="H46" s="4">
        <v>0</v>
      </c>
      <c r="I46" s="5"/>
      <c r="J46" s="5"/>
      <c r="L46" s="2"/>
    </row>
    <row r="47" spans="2:12" x14ac:dyDescent="0.25">
      <c r="B47" s="42" t="s">
        <v>26</v>
      </c>
      <c r="C47" s="43"/>
      <c r="D47" s="43"/>
      <c r="E47" s="43"/>
      <c r="F47" s="44"/>
      <c r="G47" s="10"/>
      <c r="H47" s="4">
        <v>0</v>
      </c>
      <c r="I47" s="5"/>
      <c r="J47" s="5"/>
      <c r="L47" s="2"/>
    </row>
    <row r="48" spans="2:12" x14ac:dyDescent="0.25">
      <c r="B48" s="42" t="s">
        <v>14</v>
      </c>
      <c r="C48" s="43"/>
      <c r="D48" s="43"/>
      <c r="E48" s="43"/>
      <c r="F48" s="44"/>
      <c r="G48" s="10"/>
      <c r="H48" s="4">
        <f>356188.8</f>
        <v>356188.8</v>
      </c>
      <c r="I48" s="5"/>
      <c r="J48" s="5"/>
    </row>
    <row r="49" spans="2:12" x14ac:dyDescent="0.25">
      <c r="B49" s="42" t="s">
        <v>28</v>
      </c>
      <c r="C49" s="43"/>
      <c r="D49" s="43"/>
      <c r="E49" s="43"/>
      <c r="F49" s="44"/>
      <c r="G49" s="10"/>
      <c r="H49" s="4">
        <v>2491208.4</v>
      </c>
      <c r="I49" s="5"/>
      <c r="J49" s="5"/>
    </row>
    <row r="50" spans="2:12" x14ac:dyDescent="0.25">
      <c r="B50" s="42" t="s">
        <v>15</v>
      </c>
      <c r="C50" s="43"/>
      <c r="D50" s="43"/>
      <c r="E50" s="43"/>
      <c r="F50" s="44"/>
      <c r="G50" s="10"/>
      <c r="H50" s="4">
        <f>595260.92+972286.23</f>
        <v>1567547.15</v>
      </c>
      <c r="I50" s="5"/>
      <c r="J50" s="5"/>
    </row>
    <row r="51" spans="2:12" x14ac:dyDescent="0.25">
      <c r="B51" s="42" t="s">
        <v>16</v>
      </c>
      <c r="C51" s="43"/>
      <c r="D51" s="43"/>
      <c r="E51" s="43"/>
      <c r="F51" s="44"/>
      <c r="G51" s="10"/>
      <c r="H51" s="4">
        <f>1349654.7+12</f>
        <v>1349666.7</v>
      </c>
      <c r="I51" s="5"/>
      <c r="J51" s="5"/>
    </row>
    <row r="52" spans="2:12" x14ac:dyDescent="0.25">
      <c r="B52" s="42" t="s">
        <v>27</v>
      </c>
      <c r="C52" s="43"/>
      <c r="D52" s="43"/>
      <c r="E52" s="43"/>
      <c r="F52" s="44"/>
      <c r="G52" s="10"/>
      <c r="H52" s="4">
        <v>0</v>
      </c>
      <c r="I52" s="17"/>
      <c r="J52" s="5"/>
      <c r="K52" s="5"/>
      <c r="L52" s="2"/>
    </row>
    <row r="53" spans="2:12" x14ac:dyDescent="0.25">
      <c r="B53" s="42" t="s">
        <v>17</v>
      </c>
      <c r="C53" s="43"/>
      <c r="D53" s="43"/>
      <c r="E53" s="43"/>
      <c r="F53" s="44"/>
      <c r="G53" s="10"/>
      <c r="H53" s="4">
        <v>0</v>
      </c>
      <c r="I53" s="5"/>
      <c r="J53" s="5"/>
      <c r="K53" s="2"/>
      <c r="L53" s="5"/>
    </row>
    <row r="54" spans="2:12" x14ac:dyDescent="0.25">
      <c r="B54" s="42" t="s">
        <v>18</v>
      </c>
      <c r="C54" s="43"/>
      <c r="D54" s="43"/>
      <c r="E54" s="43"/>
      <c r="F54" s="44"/>
      <c r="G54" s="10"/>
      <c r="H54" s="4">
        <v>0</v>
      </c>
      <c r="I54" s="5"/>
      <c r="J54" s="5"/>
      <c r="K54" s="2"/>
      <c r="L54" s="5"/>
    </row>
    <row r="55" spans="2:12" x14ac:dyDescent="0.25">
      <c r="B55" s="60" t="s">
        <v>20</v>
      </c>
      <c r="C55" s="61"/>
      <c r="D55" s="61"/>
      <c r="E55" s="61"/>
      <c r="F55" s="62"/>
      <c r="G55" s="18">
        <v>46049</v>
      </c>
      <c r="H55" s="19">
        <f>SUM(H56:H61)</f>
        <v>0</v>
      </c>
      <c r="I55" s="5"/>
      <c r="J55" s="5"/>
      <c r="K55" s="2"/>
      <c r="L55" s="2"/>
    </row>
    <row r="56" spans="2:12" x14ac:dyDescent="0.25">
      <c r="B56" s="42" t="s">
        <v>8</v>
      </c>
      <c r="C56" s="43"/>
      <c r="D56" s="43"/>
      <c r="E56" s="43"/>
      <c r="F56" s="44"/>
      <c r="G56" s="11"/>
      <c r="H56" s="6">
        <v>0</v>
      </c>
      <c r="I56" s="5"/>
      <c r="J56" s="5"/>
      <c r="K56" s="2"/>
      <c r="L56" s="2"/>
    </row>
    <row r="57" spans="2:12" x14ac:dyDescent="0.25">
      <c r="B57" s="42" t="s">
        <v>11</v>
      </c>
      <c r="C57" s="43"/>
      <c r="D57" s="43"/>
      <c r="E57" s="43"/>
      <c r="F57" s="44"/>
      <c r="G57" s="11"/>
      <c r="H57" s="4">
        <v>0</v>
      </c>
      <c r="I57" s="5"/>
      <c r="J57" s="13"/>
      <c r="K57" s="2"/>
      <c r="L57" s="2"/>
    </row>
    <row r="58" spans="2:12" x14ac:dyDescent="0.25">
      <c r="B58" s="42" t="s">
        <v>16</v>
      </c>
      <c r="C58" s="43"/>
      <c r="D58" s="43"/>
      <c r="E58" s="43"/>
      <c r="F58" s="44"/>
      <c r="G58" s="11"/>
      <c r="H58" s="4">
        <v>0</v>
      </c>
      <c r="I58" s="5"/>
      <c r="J58" s="5"/>
      <c r="K58" s="2"/>
      <c r="L58" s="2"/>
    </row>
    <row r="59" spans="2:12" x14ac:dyDescent="0.25">
      <c r="B59" s="42" t="s">
        <v>17</v>
      </c>
      <c r="C59" s="43"/>
      <c r="D59" s="43"/>
      <c r="E59" s="43"/>
      <c r="F59" s="44"/>
      <c r="G59" s="11"/>
      <c r="H59" s="4">
        <v>0</v>
      </c>
      <c r="I59" s="5"/>
      <c r="J59" s="5"/>
      <c r="K59" s="2"/>
      <c r="L59" s="2"/>
    </row>
    <row r="60" spans="2:12" x14ac:dyDescent="0.25">
      <c r="B60" s="42" t="s">
        <v>9</v>
      </c>
      <c r="C60" s="43"/>
      <c r="D60" s="43"/>
      <c r="E60" s="43"/>
      <c r="F60" s="44"/>
      <c r="G60" s="11"/>
      <c r="H60" s="1">
        <v>0</v>
      </c>
      <c r="I60" s="5"/>
      <c r="J60" s="5"/>
      <c r="K60" s="2"/>
      <c r="L60" s="2"/>
    </row>
    <row r="61" spans="2:12" x14ac:dyDescent="0.25">
      <c r="B61" s="42" t="s">
        <v>18</v>
      </c>
      <c r="C61" s="43"/>
      <c r="D61" s="43"/>
      <c r="E61" s="43"/>
      <c r="F61" s="44"/>
      <c r="G61" s="11"/>
      <c r="H61" s="1">
        <v>0</v>
      </c>
      <c r="I61" s="5"/>
      <c r="J61" s="5"/>
      <c r="K61" s="2"/>
      <c r="L61" s="2"/>
    </row>
    <row r="62" spans="2:12" x14ac:dyDescent="0.25">
      <c r="B62" s="63" t="s">
        <v>21</v>
      </c>
      <c r="C62" s="64"/>
      <c r="D62" s="64"/>
      <c r="E62" s="64"/>
      <c r="F62" s="65"/>
      <c r="G62" s="24">
        <v>46049</v>
      </c>
      <c r="H62" s="25">
        <f>6082460.98-7682.4+16512.4-16512.4</f>
        <v>6074778.5800000001</v>
      </c>
      <c r="I62" s="5"/>
      <c r="K62" s="2"/>
      <c r="L62" s="2"/>
    </row>
    <row r="63" spans="2:12" x14ac:dyDescent="0.25">
      <c r="B63" s="42" t="s">
        <v>22</v>
      </c>
      <c r="C63" s="43"/>
      <c r="D63" s="43"/>
      <c r="E63" s="43"/>
      <c r="F63" s="44"/>
      <c r="G63" s="11"/>
      <c r="H63" s="1">
        <v>0</v>
      </c>
      <c r="I63" s="5"/>
      <c r="J63" s="5"/>
      <c r="L63" s="2"/>
    </row>
    <row r="64" spans="2:12" ht="18.75" x14ac:dyDescent="0.3">
      <c r="B64" s="57" t="s">
        <v>23</v>
      </c>
      <c r="C64" s="58"/>
      <c r="D64" s="58"/>
      <c r="E64" s="58"/>
      <c r="F64" s="59"/>
      <c r="G64" s="23"/>
      <c r="H64" s="26">
        <f>H14+H31-H39-H55+H62-H63</f>
        <v>6592847.3499999987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67" t="s">
        <v>34</v>
      </c>
      <c r="C66" s="67"/>
      <c r="D66" s="67"/>
      <c r="E66" s="8"/>
      <c r="F66" s="8"/>
      <c r="G66" s="3"/>
      <c r="H66" s="7"/>
      <c r="I66" s="5"/>
      <c r="J66" s="5"/>
      <c r="K66" s="2"/>
    </row>
    <row r="68" spans="2:11" x14ac:dyDescent="0.25">
      <c r="B68" s="30" t="s">
        <v>35</v>
      </c>
      <c r="C68" s="33">
        <v>27300</v>
      </c>
      <c r="D68" s="30" t="s">
        <v>62</v>
      </c>
    </row>
    <row r="69" spans="2:11" x14ac:dyDescent="0.25">
      <c r="B69" s="30" t="s">
        <v>35</v>
      </c>
      <c r="C69" s="33">
        <v>17309</v>
      </c>
      <c r="D69" s="30" t="s">
        <v>63</v>
      </c>
    </row>
    <row r="70" spans="2:11" x14ac:dyDescent="0.25">
      <c r="B70" s="30" t="s">
        <v>36</v>
      </c>
      <c r="C70" s="33">
        <v>35750</v>
      </c>
      <c r="D70" s="30" t="s">
        <v>64</v>
      </c>
    </row>
    <row r="71" spans="2:11" x14ac:dyDescent="0.25">
      <c r="B71" s="30" t="s">
        <v>37</v>
      </c>
      <c r="C71" s="33">
        <v>10200</v>
      </c>
      <c r="D71" s="30" t="s">
        <v>65</v>
      </c>
    </row>
    <row r="72" spans="2:11" x14ac:dyDescent="0.25">
      <c r="B72" s="30" t="s">
        <v>38</v>
      </c>
      <c r="C72" s="33">
        <v>30000</v>
      </c>
      <c r="D72" s="30" t="s">
        <v>66</v>
      </c>
    </row>
    <row r="73" spans="2:11" x14ac:dyDescent="0.25">
      <c r="B73" s="30" t="s">
        <v>39</v>
      </c>
      <c r="C73" s="33">
        <v>25000</v>
      </c>
      <c r="D73" s="30" t="s">
        <v>67</v>
      </c>
    </row>
    <row r="74" spans="2:11" x14ac:dyDescent="0.25">
      <c r="B74" s="30" t="s">
        <v>39</v>
      </c>
      <c r="C74" s="33">
        <v>800</v>
      </c>
      <c r="D74" s="30" t="s">
        <v>68</v>
      </c>
    </row>
    <row r="75" spans="2:11" x14ac:dyDescent="0.25">
      <c r="B75" s="30" t="s">
        <v>39</v>
      </c>
      <c r="C75" s="33">
        <v>2000</v>
      </c>
      <c r="D75" s="30" t="s">
        <v>69</v>
      </c>
    </row>
    <row r="76" spans="2:11" x14ac:dyDescent="0.25">
      <c r="B76" s="30" t="s">
        <v>39</v>
      </c>
      <c r="C76" s="33">
        <v>800</v>
      </c>
      <c r="D76" s="30" t="s">
        <v>70</v>
      </c>
    </row>
    <row r="77" spans="2:11" x14ac:dyDescent="0.25">
      <c r="B77" s="30" t="s">
        <v>39</v>
      </c>
      <c r="C77" s="33">
        <v>2000</v>
      </c>
      <c r="D77" s="30" t="s">
        <v>71</v>
      </c>
    </row>
    <row r="78" spans="2:11" x14ac:dyDescent="0.25">
      <c r="B78" s="30" t="s">
        <v>40</v>
      </c>
      <c r="C78" s="33">
        <v>330</v>
      </c>
      <c r="D78" s="30" t="s">
        <v>72</v>
      </c>
    </row>
    <row r="79" spans="2:11" x14ac:dyDescent="0.25">
      <c r="B79" s="30" t="s">
        <v>40</v>
      </c>
      <c r="C79" s="33">
        <v>78611.42</v>
      </c>
      <c r="D79" s="30" t="s">
        <v>73</v>
      </c>
    </row>
    <row r="80" spans="2:11" x14ac:dyDescent="0.25">
      <c r="B80" s="30" t="s">
        <v>40</v>
      </c>
      <c r="C80" s="33">
        <v>12047.28</v>
      </c>
      <c r="D80" s="30" t="s">
        <v>74</v>
      </c>
    </row>
    <row r="81" spans="2:4" x14ac:dyDescent="0.25">
      <c r="B81" s="30" t="s">
        <v>40</v>
      </c>
      <c r="C81" s="33">
        <v>99054.34</v>
      </c>
      <c r="D81" s="30" t="s">
        <v>75</v>
      </c>
    </row>
    <row r="82" spans="2:4" x14ac:dyDescent="0.25">
      <c r="B82" s="30" t="s">
        <v>40</v>
      </c>
      <c r="C82" s="33">
        <v>2075.13</v>
      </c>
      <c r="D82" s="30" t="s">
        <v>76</v>
      </c>
    </row>
    <row r="83" spans="2:4" x14ac:dyDescent="0.25">
      <c r="B83" s="30" t="s">
        <v>40</v>
      </c>
      <c r="C83" s="33">
        <v>36728.370000000003</v>
      </c>
      <c r="D83" s="30" t="s">
        <v>77</v>
      </c>
    </row>
    <row r="84" spans="2:4" x14ac:dyDescent="0.25">
      <c r="B84" s="30" t="s">
        <v>40</v>
      </c>
      <c r="C84" s="33">
        <v>8058.42</v>
      </c>
      <c r="D84" s="30" t="s">
        <v>78</v>
      </c>
    </row>
    <row r="85" spans="2:4" x14ac:dyDescent="0.25">
      <c r="B85" s="30" t="s">
        <v>41</v>
      </c>
      <c r="C85" s="33">
        <v>16562.48</v>
      </c>
      <c r="D85" s="30" t="s">
        <v>79</v>
      </c>
    </row>
    <row r="86" spans="2:4" x14ac:dyDescent="0.25">
      <c r="B86" s="30" t="s">
        <v>41</v>
      </c>
      <c r="C86" s="33">
        <v>895.62</v>
      </c>
      <c r="D86" s="30" t="s">
        <v>80</v>
      </c>
    </row>
    <row r="87" spans="2:4" x14ac:dyDescent="0.25">
      <c r="B87" s="30" t="s">
        <v>41</v>
      </c>
      <c r="C87" s="33">
        <v>70741</v>
      </c>
      <c r="D87" s="30" t="s">
        <v>81</v>
      </c>
    </row>
    <row r="88" spans="2:4" x14ac:dyDescent="0.25">
      <c r="B88" s="30" t="s">
        <v>41</v>
      </c>
      <c r="C88" s="33">
        <v>350.46</v>
      </c>
      <c r="D88" s="30" t="s">
        <v>82</v>
      </c>
    </row>
    <row r="89" spans="2:4" x14ac:dyDescent="0.25">
      <c r="B89" s="30" t="s">
        <v>41</v>
      </c>
      <c r="C89" s="33">
        <v>532.17999999999995</v>
      </c>
      <c r="D89" s="30" t="s">
        <v>83</v>
      </c>
    </row>
    <row r="90" spans="2:4" x14ac:dyDescent="0.25">
      <c r="B90" s="30" t="s">
        <v>41</v>
      </c>
      <c r="C90" s="33">
        <v>42834</v>
      </c>
      <c r="D90" s="30" t="s">
        <v>84</v>
      </c>
    </row>
    <row r="91" spans="2:4" x14ac:dyDescent="0.25">
      <c r="B91" s="30" t="s">
        <v>41</v>
      </c>
      <c r="C91" s="33">
        <v>70092</v>
      </c>
      <c r="D91" s="30" t="s">
        <v>85</v>
      </c>
    </row>
    <row r="92" spans="2:4" x14ac:dyDescent="0.25">
      <c r="B92" s="30" t="s">
        <v>42</v>
      </c>
      <c r="C92" s="33">
        <v>2099</v>
      </c>
      <c r="D92" s="30" t="s">
        <v>86</v>
      </c>
    </row>
    <row r="93" spans="2:4" x14ac:dyDescent="0.25">
      <c r="B93" s="30" t="s">
        <v>42</v>
      </c>
      <c r="C93" s="33">
        <v>5838</v>
      </c>
      <c r="D93" s="30" t="s">
        <v>87</v>
      </c>
    </row>
    <row r="94" spans="2:4" x14ac:dyDescent="0.25">
      <c r="B94" s="30" t="s">
        <v>36</v>
      </c>
      <c r="C94" s="33">
        <v>199920</v>
      </c>
      <c r="D94" s="30" t="s">
        <v>88</v>
      </c>
    </row>
    <row r="95" spans="2:4" x14ac:dyDescent="0.25">
      <c r="B95" s="30" t="s">
        <v>36</v>
      </c>
      <c r="C95" s="33">
        <v>2592</v>
      </c>
      <c r="D95" s="30" t="s">
        <v>89</v>
      </c>
    </row>
    <row r="96" spans="2:4" x14ac:dyDescent="0.25">
      <c r="B96" s="30" t="s">
        <v>43</v>
      </c>
      <c r="C96" s="33">
        <v>540</v>
      </c>
      <c r="D96" s="30" t="s">
        <v>90</v>
      </c>
    </row>
    <row r="97" spans="2:4" x14ac:dyDescent="0.25">
      <c r="B97" s="30" t="s">
        <v>44</v>
      </c>
      <c r="C97" s="33">
        <v>11100</v>
      </c>
      <c r="D97" s="30" t="s">
        <v>91</v>
      </c>
    </row>
    <row r="98" spans="2:4" x14ac:dyDescent="0.25">
      <c r="B98" s="30" t="s">
        <v>45</v>
      </c>
      <c r="C98" s="33">
        <v>950</v>
      </c>
      <c r="D98" s="30" t="s">
        <v>92</v>
      </c>
    </row>
    <row r="99" spans="2:4" x14ac:dyDescent="0.25">
      <c r="B99" s="30" t="s">
        <v>46</v>
      </c>
      <c r="C99" s="33">
        <v>6000</v>
      </c>
      <c r="D99" s="30" t="s">
        <v>93</v>
      </c>
    </row>
    <row r="100" spans="2:4" x14ac:dyDescent="0.25">
      <c r="B100" s="30" t="s">
        <v>47</v>
      </c>
      <c r="C100" s="33">
        <v>10400</v>
      </c>
      <c r="D100" s="30" t="s">
        <v>94</v>
      </c>
    </row>
    <row r="101" spans="2:4" x14ac:dyDescent="0.25">
      <c r="B101" s="30" t="s">
        <v>44</v>
      </c>
      <c r="C101" s="33">
        <v>6240</v>
      </c>
      <c r="D101" s="30" t="s">
        <v>95</v>
      </c>
    </row>
    <row r="102" spans="2:4" x14ac:dyDescent="0.25">
      <c r="B102" s="30" t="s">
        <v>48</v>
      </c>
      <c r="C102" s="33">
        <v>15000</v>
      </c>
      <c r="D102" s="30" t="s">
        <v>96</v>
      </c>
    </row>
    <row r="103" spans="2:4" x14ac:dyDescent="0.25">
      <c r="B103" s="30" t="s">
        <v>49</v>
      </c>
      <c r="C103" s="33">
        <v>8000</v>
      </c>
      <c r="D103" s="30" t="s">
        <v>97</v>
      </c>
    </row>
    <row r="104" spans="2:4" x14ac:dyDescent="0.25">
      <c r="B104" s="30" t="s">
        <v>35</v>
      </c>
      <c r="C104" s="33">
        <v>14290</v>
      </c>
      <c r="D104" s="30" t="s">
        <v>98</v>
      </c>
    </row>
    <row r="105" spans="2:4" x14ac:dyDescent="0.25">
      <c r="B105" s="30" t="s">
        <v>35</v>
      </c>
      <c r="C105" s="33">
        <v>55564</v>
      </c>
      <c r="D105" s="30" t="s">
        <v>99</v>
      </c>
    </row>
    <row r="106" spans="2:4" x14ac:dyDescent="0.25">
      <c r="B106" s="30" t="s">
        <v>50</v>
      </c>
      <c r="C106" s="33">
        <v>30600</v>
      </c>
      <c r="D106" s="30" t="s">
        <v>100</v>
      </c>
    </row>
    <row r="107" spans="2:4" x14ac:dyDescent="0.25">
      <c r="B107" s="30" t="s">
        <v>51</v>
      </c>
      <c r="C107" s="33">
        <v>39600</v>
      </c>
      <c r="D107" s="30" t="s">
        <v>101</v>
      </c>
    </row>
    <row r="108" spans="2:4" x14ac:dyDescent="0.25">
      <c r="B108" s="30" t="s">
        <v>36</v>
      </c>
      <c r="C108" s="33">
        <v>25830</v>
      </c>
      <c r="D108" s="30" t="s">
        <v>102</v>
      </c>
    </row>
    <row r="109" spans="2:4" x14ac:dyDescent="0.25">
      <c r="B109" s="30" t="s">
        <v>52</v>
      </c>
      <c r="C109" s="33">
        <v>97020</v>
      </c>
      <c r="D109" s="30" t="s">
        <v>103</v>
      </c>
    </row>
    <row r="110" spans="2:4" x14ac:dyDescent="0.25">
      <c r="B110" s="30" t="s">
        <v>53</v>
      </c>
      <c r="C110" s="33">
        <v>228000</v>
      </c>
      <c r="D110" s="30" t="s">
        <v>104</v>
      </c>
    </row>
    <row r="111" spans="2:4" x14ac:dyDescent="0.25">
      <c r="B111" s="40" t="s">
        <v>108</v>
      </c>
      <c r="C111" s="34">
        <f>SUM(C68:C110)</f>
        <v>1349654.7</v>
      </c>
      <c r="D111" s="35"/>
    </row>
    <row r="112" spans="2:4" x14ac:dyDescent="0.25">
      <c r="B112" s="32" t="s">
        <v>54</v>
      </c>
      <c r="C112" s="36">
        <v>24372.34</v>
      </c>
      <c r="D112" s="37">
        <v>9006382141</v>
      </c>
    </row>
    <row r="113" spans="2:4" x14ac:dyDescent="0.25">
      <c r="B113" s="32" t="s">
        <v>54</v>
      </c>
      <c r="C113" s="36">
        <v>570888.57999999996</v>
      </c>
      <c r="D113" s="37">
        <v>9006377634</v>
      </c>
    </row>
    <row r="114" spans="2:4" x14ac:dyDescent="0.25">
      <c r="B114" s="41" t="s">
        <v>109</v>
      </c>
      <c r="C114" s="38">
        <v>595260.92000000004</v>
      </c>
      <c r="D114" s="32"/>
    </row>
    <row r="115" spans="2:4" x14ac:dyDescent="0.25">
      <c r="B115" s="31" t="s">
        <v>55</v>
      </c>
      <c r="C115" s="33">
        <v>8640</v>
      </c>
      <c r="D115" s="30" t="s">
        <v>105</v>
      </c>
    </row>
    <row r="116" spans="2:4" x14ac:dyDescent="0.25">
      <c r="B116" s="31" t="s">
        <v>56</v>
      </c>
      <c r="C116" s="33">
        <v>309900</v>
      </c>
      <c r="D116" s="30" t="s">
        <v>105</v>
      </c>
    </row>
    <row r="117" spans="2:4" x14ac:dyDescent="0.25">
      <c r="B117" s="31" t="s">
        <v>57</v>
      </c>
      <c r="C117" s="33">
        <v>37648.800000000003</v>
      </c>
      <c r="D117" s="30" t="s">
        <v>105</v>
      </c>
    </row>
    <row r="118" spans="2:4" x14ac:dyDescent="0.25">
      <c r="B118" s="41" t="s">
        <v>110</v>
      </c>
      <c r="C118" s="39">
        <f>SUM(C115:C117)</f>
        <v>356188.8</v>
      </c>
      <c r="D118" s="32"/>
    </row>
    <row r="119" spans="2:4" x14ac:dyDescent="0.25">
      <c r="B119" s="31" t="s">
        <v>58</v>
      </c>
      <c r="C119" s="33">
        <v>1733492.4</v>
      </c>
      <c r="D119" s="30" t="s">
        <v>106</v>
      </c>
    </row>
    <row r="120" spans="2:4" x14ac:dyDescent="0.25">
      <c r="B120" s="31" t="s">
        <v>59</v>
      </c>
      <c r="C120" s="33">
        <v>241998</v>
      </c>
      <c r="D120" s="30" t="s">
        <v>106</v>
      </c>
    </row>
    <row r="121" spans="2:4" x14ac:dyDescent="0.25">
      <c r="B121" s="31" t="s">
        <v>60</v>
      </c>
      <c r="C121" s="33">
        <v>491370</v>
      </c>
      <c r="D121" s="30" t="s">
        <v>106</v>
      </c>
    </row>
    <row r="122" spans="2:4" x14ac:dyDescent="0.25">
      <c r="B122" s="31" t="s">
        <v>58</v>
      </c>
      <c r="C122" s="33">
        <v>24348</v>
      </c>
      <c r="D122" s="30" t="s">
        <v>106</v>
      </c>
    </row>
    <row r="123" spans="2:4" x14ac:dyDescent="0.25">
      <c r="B123" s="41" t="s">
        <v>111</v>
      </c>
      <c r="C123" s="39">
        <f>SUM(C119:C122)</f>
        <v>2491208.4</v>
      </c>
      <c r="D123" s="32"/>
    </row>
    <row r="124" spans="2:4" x14ac:dyDescent="0.25">
      <c r="B124" s="31" t="s">
        <v>61</v>
      </c>
      <c r="C124" s="33">
        <v>972286.23</v>
      </c>
      <c r="D124" s="30" t="s">
        <v>107</v>
      </c>
    </row>
    <row r="125" spans="2:4" x14ac:dyDescent="0.25">
      <c r="B125" s="41" t="s">
        <v>112</v>
      </c>
      <c r="C125" s="39">
        <f>SUM(C124)</f>
        <v>972286.23</v>
      </c>
      <c r="D125" s="32"/>
    </row>
  </sheetData>
  <mergeCells count="61"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2026-01-29T15:31:00Z</dcterms:modified>
  <cp:category/>
  <cp:contentStatus/>
</cp:coreProperties>
</file>